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ungerbuehmi\Downloads\"/>
    </mc:Choice>
  </mc:AlternateContent>
  <bookViews>
    <workbookView xWindow="0" yWindow="0" windowWidth="28800" windowHeight="14145"/>
  </bookViews>
  <sheets>
    <sheet name="Autokostenrechner" sheetId="1" r:id="rId1"/>
  </sheets>
  <calcPr calcId="162913"/>
  <customWorkbookViews>
    <customWorkbookView name="Test" guid="{E40BAC1D-2221-4212-9599-FFCA1CDB994C}" includePrintSettings="0" includeHiddenRowCol="0" maximized="1" xWindow="-8" yWindow="-8" windowWidth="1936" windowHeight="1056" activeSheetId="1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8" i="1"/>
  <c r="C19" i="1" s="1"/>
  <c r="C17" i="1"/>
  <c r="C22" i="1" l="1"/>
  <c r="C26" i="1" s="1"/>
  <c r="C23" i="1"/>
  <c r="C29" i="1" l="1"/>
  <c r="C30" i="1" s="1"/>
  <c r="C28" i="1"/>
</calcChain>
</file>

<file path=xl/sharedStrings.xml><?xml version="1.0" encoding="utf-8"?>
<sst xmlns="http://schemas.openxmlformats.org/spreadsheetml/2006/main" count="31" uniqueCount="31">
  <si>
    <t>Verkehrssteuer</t>
  </si>
  <si>
    <t>Haftpflichtversicherung</t>
  </si>
  <si>
    <t>Parkplatz/Garage</t>
  </si>
  <si>
    <t>Autobahnvignette</t>
  </si>
  <si>
    <t>Variable Kosten pro Jahr</t>
  </si>
  <si>
    <t>Treibstoff</t>
  </si>
  <si>
    <t>Reifen</t>
  </si>
  <si>
    <t>Service/Reparaturen/Öl</t>
  </si>
  <si>
    <t>Treibstoffpreis pro Liter</t>
  </si>
  <si>
    <t>Teil- oder Vollkaskoversicherung</t>
  </si>
  <si>
    <t>Kilometer pro Jahr</t>
  </si>
  <si>
    <t>Durchschnittsverbrauch in Liter/100 km</t>
  </si>
  <si>
    <t>Clubbeitrag/Assistance</t>
  </si>
  <si>
    <t>Fahrzeugpflege</t>
  </si>
  <si>
    <t>Amortisation (10%)</t>
  </si>
  <si>
    <t>Parkgebühren/Bussen</t>
  </si>
  <si>
    <t>Anschaffungskosten</t>
  </si>
  <si>
    <t>Kosten pro km</t>
  </si>
  <si>
    <t>Kosten pro Jahr</t>
  </si>
  <si>
    <t>Kosten pro Monat</t>
  </si>
  <si>
    <t>Ergebniss</t>
  </si>
  <si>
    <t>Autokostenrechner</t>
  </si>
  <si>
    <t>von www.schweizer-minimalist.ch</t>
  </si>
  <si>
    <t>Grunddaten</t>
  </si>
  <si>
    <t>Service/Reparaturen/Öl pro 100 km</t>
  </si>
  <si>
    <t>Reifenkosten pro 100 km</t>
  </si>
  <si>
    <t>Berechnungsgrundlagen</t>
  </si>
  <si>
    <t>Fixe Kosten pro Jahr</t>
  </si>
  <si>
    <t>Total Fixkosten pro Jahr</t>
  </si>
  <si>
    <t>Totale variable Kosten pro Jahr</t>
  </si>
  <si>
    <t>Wertminderung (2% pro 10'000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</si>
</sst>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CHF&quot;\ * #,##0.00_ ;_ &quot;CHF&quot;\ * \-#,##0.00_ ;_ &quot;CHF&quot;\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363B40"/>
      <name val="Source Sans Pro"/>
      <family val="2"/>
    </font>
    <font>
      <sz val="18"/>
      <color rgb="FF363B40"/>
      <name val="Source Sans Pro"/>
      <family val="2"/>
    </font>
    <font>
      <sz val="18"/>
      <color theme="1"/>
      <name val="Source Sans Pro"/>
      <family val="2"/>
    </font>
    <font>
      <b/>
      <sz val="14"/>
      <color rgb="FF363B40"/>
      <name val="Source Sans Pro"/>
      <family val="2"/>
    </font>
    <font>
      <sz val="14"/>
      <color rgb="FF363B40"/>
      <name val="Source Sans Pro"/>
      <family val="2"/>
    </font>
    <font>
      <sz val="14"/>
      <color theme="1"/>
      <name val="Arial"/>
      <family val="2"/>
    </font>
    <font>
      <b/>
      <sz val="14"/>
      <color theme="0"/>
      <name val="Source Sans Pro"/>
      <family val="2"/>
    </font>
    <font>
      <sz val="14"/>
      <color theme="0"/>
      <name val="Source Sans Pro"/>
      <family val="2"/>
    </font>
    <font>
      <u/>
      <sz val="11"/>
      <color theme="10"/>
      <name val="Calibri"/>
      <family val="2"/>
      <scheme val="minor"/>
    </font>
    <font>
      <b/>
      <sz val="24"/>
      <color rgb="FF363B40"/>
      <name val="Source Sans Pro"/>
      <family val="2"/>
    </font>
    <font>
      <sz val="10"/>
      <color theme="1"/>
      <name val="Source Sans Pro"/>
      <family val="2"/>
    </font>
    <font>
      <sz val="10"/>
      <color rgb="FF363B40"/>
      <name val="Source Sans Pro"/>
      <family val="2"/>
    </font>
    <font>
      <b/>
      <sz val="10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63B40"/>
        <bgColor indexed="64"/>
      </patternFill>
    </fill>
    <fill>
      <patternFill patternType="solid">
        <fgColor rgb="FFFAFAFA"/>
        <bgColor indexed="64"/>
      </patternFill>
    </fill>
  </fills>
  <borders count="7">
    <border>
      <left/>
      <right/>
      <top/>
      <bottom/>
      <diagonal/>
    </border>
    <border>
      <left style="medium">
        <color rgb="FF363B40"/>
      </left>
      <right/>
      <top style="medium">
        <color rgb="FF363B40"/>
      </top>
      <bottom/>
      <diagonal/>
    </border>
    <border>
      <left/>
      <right style="medium">
        <color rgb="FF363B40"/>
      </right>
      <top style="medium">
        <color rgb="FF363B40"/>
      </top>
      <bottom/>
      <diagonal/>
    </border>
    <border>
      <left style="medium">
        <color rgb="FF363B40"/>
      </left>
      <right/>
      <top/>
      <bottom/>
      <diagonal/>
    </border>
    <border>
      <left/>
      <right style="medium">
        <color rgb="FF363B40"/>
      </right>
      <top/>
      <bottom/>
      <diagonal/>
    </border>
    <border>
      <left style="medium">
        <color rgb="FF363B40"/>
      </left>
      <right/>
      <top/>
      <bottom style="medium">
        <color rgb="FF363B40"/>
      </bottom>
      <diagonal/>
    </border>
    <border>
      <left/>
      <right style="medium">
        <color rgb="FF363B40"/>
      </right>
      <top/>
      <bottom style="medium">
        <color rgb="FF363B4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6" fillId="0" borderId="0" xfId="0" applyFont="1"/>
    <xf numFmtId="44" fontId="6" fillId="0" borderId="0" xfId="1" applyFont="1"/>
    <xf numFmtId="0" fontId="9" fillId="0" borderId="0" xfId="0" applyFont="1"/>
    <xf numFmtId="0" fontId="10" fillId="2" borderId="3" xfId="0" applyFont="1" applyFill="1" applyBorder="1"/>
    <xf numFmtId="44" fontId="11" fillId="2" borderId="4" xfId="1" applyFont="1" applyFill="1" applyBorder="1"/>
    <xf numFmtId="0" fontId="10" fillId="2" borderId="4" xfId="0" applyFont="1" applyFill="1" applyBorder="1"/>
    <xf numFmtId="0" fontId="6" fillId="3" borderId="1" xfId="0" applyFont="1" applyFill="1" applyBorder="1"/>
    <xf numFmtId="44" fontId="6" fillId="3" borderId="2" xfId="1" applyFont="1" applyFill="1" applyBorder="1" applyAlignment="1">
      <alignment horizontal="right" vertical="top"/>
    </xf>
    <xf numFmtId="44" fontId="5" fillId="3" borderId="4" xfId="1" applyFont="1" applyFill="1" applyBorder="1"/>
    <xf numFmtId="0" fontId="7" fillId="3" borderId="3" xfId="0" applyFont="1" applyFill="1" applyBorder="1"/>
    <xf numFmtId="0" fontId="5" fillId="3" borderId="3" xfId="0" applyFont="1" applyFill="1" applyBorder="1"/>
    <xf numFmtId="0" fontId="8" fillId="3" borderId="3" xfId="0" applyFont="1" applyFill="1" applyBorder="1"/>
    <xf numFmtId="44" fontId="8" fillId="3" borderId="4" xfId="1" applyFont="1" applyFill="1" applyBorder="1"/>
    <xf numFmtId="3" fontId="8" fillId="3" borderId="4" xfId="1" applyNumberFormat="1" applyFont="1" applyFill="1" applyBorder="1"/>
    <xf numFmtId="0" fontId="8" fillId="3" borderId="4" xfId="1" applyNumberFormat="1" applyFont="1" applyFill="1" applyBorder="1"/>
    <xf numFmtId="44" fontId="8" fillId="3" borderId="4" xfId="0" applyNumberFormat="1" applyFont="1" applyFill="1" applyBorder="1"/>
    <xf numFmtId="0" fontId="4" fillId="3" borderId="3" xfId="3" applyFont="1" applyFill="1" applyBorder="1"/>
    <xf numFmtId="0" fontId="13" fillId="3" borderId="3" xfId="0" applyFont="1" applyFill="1" applyBorder="1"/>
    <xf numFmtId="0" fontId="2" fillId="0" borderId="0" xfId="0" applyFont="1" applyAlignment="1">
      <alignment horizontal="left" vertical="center"/>
    </xf>
    <xf numFmtId="44" fontId="7" fillId="3" borderId="4" xfId="0" applyNumberFormat="1" applyFont="1" applyFill="1" applyBorder="1"/>
    <xf numFmtId="44" fontId="7" fillId="3" borderId="4" xfId="1" applyFont="1" applyFill="1" applyBorder="1"/>
    <xf numFmtId="44" fontId="7" fillId="3" borderId="4" xfId="2" applyNumberFormat="1" applyFont="1" applyFill="1" applyBorder="1"/>
    <xf numFmtId="0" fontId="7" fillId="3" borderId="5" xfId="0" applyFont="1" applyFill="1" applyBorder="1"/>
    <xf numFmtId="44" fontId="7" fillId="3" borderId="6" xfId="1" applyFont="1" applyFill="1" applyBorder="1"/>
    <xf numFmtId="0" fontId="9" fillId="3" borderId="0" xfId="0" applyFont="1" applyFill="1"/>
    <xf numFmtId="0" fontId="2" fillId="3" borderId="0" xfId="0" applyFont="1" applyFill="1"/>
    <xf numFmtId="0" fontId="6" fillId="3" borderId="0" xfId="0" applyFont="1" applyFill="1"/>
    <xf numFmtId="44" fontId="6" fillId="3" borderId="0" xfId="1" applyFont="1" applyFill="1"/>
    <xf numFmtId="0" fontId="2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44" fontId="6" fillId="3" borderId="0" xfId="1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44" fontId="14" fillId="3" borderId="0" xfId="1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AFAFA"/>
      <color rgb="FF36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chweizer-minimalist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75499</xdr:colOff>
      <xdr:row>1</xdr:row>
      <xdr:rowOff>116540</xdr:rowOff>
    </xdr:from>
    <xdr:to>
      <xdr:col>2</xdr:col>
      <xdr:colOff>1531949</xdr:colOff>
      <xdr:row>4</xdr:row>
      <xdr:rowOff>385446</xdr:rowOff>
    </xdr:to>
    <xdr:pic>
      <xdr:nvPicPr>
        <xdr:cNvPr id="9" name="Grafi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E4A4AB-18D5-4DC9-989D-620C8882E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0312" y="199884"/>
          <a:ext cx="1456450" cy="1435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hweizer-minimalist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showRowColHeaders="0" tabSelected="1" showRuler="0" showWhiteSpace="0" view="pageLayout" zoomScale="80" zoomScaleNormal="100" zoomScaleSheetLayoutView="140" zoomScalePageLayoutView="80" workbookViewId="0">
      <selection activeCell="C7" sqref="C7"/>
    </sheetView>
  </sheetViews>
  <sheetFormatPr baseColWidth="10" defaultRowHeight="23.25"/>
  <cols>
    <col min="1" max="1" width="1.28515625" style="1" customWidth="1"/>
    <col min="2" max="2" width="57.42578125" style="2" customWidth="1"/>
    <col min="3" max="3" width="23" style="3" customWidth="1"/>
    <col min="4" max="4" width="1.28515625" style="1" customWidth="1"/>
    <col min="5" max="16384" width="11.42578125" style="1"/>
  </cols>
  <sheetData>
    <row r="1" spans="1:4" ht="6.75" customHeight="1" thickBot="1">
      <c r="A1" s="27"/>
      <c r="D1" s="27"/>
    </row>
    <row r="2" spans="1:4" ht="38.25" customHeight="1">
      <c r="A2" s="27"/>
      <c r="B2" s="8"/>
      <c r="C2" s="9"/>
      <c r="D2" s="27"/>
    </row>
    <row r="3" spans="1:4" ht="30">
      <c r="A3" s="27"/>
      <c r="B3" s="19" t="s">
        <v>21</v>
      </c>
      <c r="C3" s="10"/>
      <c r="D3" s="27"/>
    </row>
    <row r="4" spans="1:4">
      <c r="A4" s="27"/>
      <c r="B4" s="18" t="s">
        <v>22</v>
      </c>
      <c r="C4" s="10"/>
      <c r="D4" s="27"/>
    </row>
    <row r="5" spans="1:4" ht="38.25" customHeight="1">
      <c r="A5" s="27"/>
      <c r="B5" s="12"/>
      <c r="C5" s="10"/>
      <c r="D5" s="27"/>
    </row>
    <row r="6" spans="1:4" s="4" customFormat="1" ht="18">
      <c r="A6" s="26"/>
      <c r="B6" s="5" t="s">
        <v>23</v>
      </c>
      <c r="C6" s="6"/>
      <c r="D6" s="26"/>
    </row>
    <row r="7" spans="1:4" s="4" customFormat="1" ht="18">
      <c r="A7" s="26"/>
      <c r="B7" s="13" t="s">
        <v>10</v>
      </c>
      <c r="C7" s="15">
        <v>20000</v>
      </c>
      <c r="D7" s="26"/>
    </row>
    <row r="8" spans="1:4" s="4" customFormat="1" ht="18">
      <c r="A8" s="26"/>
      <c r="B8" s="13" t="s">
        <v>11</v>
      </c>
      <c r="C8" s="16">
        <v>6</v>
      </c>
      <c r="D8" s="26"/>
    </row>
    <row r="9" spans="1:4" s="4" customFormat="1" ht="18">
      <c r="A9" s="26"/>
      <c r="B9" s="13" t="s">
        <v>16</v>
      </c>
      <c r="C9" s="14">
        <v>24000</v>
      </c>
      <c r="D9" s="26"/>
    </row>
    <row r="10" spans="1:4" s="4" customFormat="1" ht="18">
      <c r="A10" s="26"/>
      <c r="B10" s="5" t="s">
        <v>27</v>
      </c>
      <c r="C10" s="6"/>
      <c r="D10" s="26"/>
    </row>
    <row r="11" spans="1:4" s="4" customFormat="1" ht="18">
      <c r="A11" s="26"/>
      <c r="B11" s="13" t="s">
        <v>0</v>
      </c>
      <c r="C11" s="14">
        <v>240</v>
      </c>
      <c r="D11" s="26"/>
    </row>
    <row r="12" spans="1:4" s="4" customFormat="1" ht="18">
      <c r="A12" s="26"/>
      <c r="B12" s="13" t="s">
        <v>1</v>
      </c>
      <c r="C12" s="14">
        <v>500</v>
      </c>
      <c r="D12" s="26"/>
    </row>
    <row r="13" spans="1:4" s="4" customFormat="1" ht="18">
      <c r="A13" s="26"/>
      <c r="B13" s="13" t="s">
        <v>9</v>
      </c>
      <c r="C13" s="14">
        <v>300</v>
      </c>
      <c r="D13" s="26"/>
    </row>
    <row r="14" spans="1:4" s="4" customFormat="1" ht="18">
      <c r="A14" s="26"/>
      <c r="B14" s="13" t="s">
        <v>2</v>
      </c>
      <c r="C14" s="14">
        <v>1440</v>
      </c>
      <c r="D14" s="26"/>
    </row>
    <row r="15" spans="1:4" s="4" customFormat="1" ht="18">
      <c r="A15" s="26"/>
      <c r="B15" s="13" t="s">
        <v>3</v>
      </c>
      <c r="C15" s="14">
        <v>40</v>
      </c>
      <c r="D15" s="26"/>
    </row>
    <row r="16" spans="1:4" s="4" customFormat="1" ht="18">
      <c r="A16" s="26"/>
      <c r="B16" s="13" t="s">
        <v>12</v>
      </c>
      <c r="C16" s="14">
        <v>100</v>
      </c>
      <c r="D16" s="26"/>
    </row>
    <row r="17" spans="1:4" s="4" customFormat="1" ht="18">
      <c r="A17" s="26"/>
      <c r="B17" s="13" t="s">
        <v>14</v>
      </c>
      <c r="C17" s="17">
        <f>C9*0.1</f>
        <v>2400</v>
      </c>
      <c r="D17" s="26"/>
    </row>
    <row r="18" spans="1:4" s="4" customFormat="1" ht="18">
      <c r="A18" s="26"/>
      <c r="B18" s="13" t="s">
        <v>30</v>
      </c>
      <c r="C18" s="17">
        <f>(C7/10000)*(C9*0.02)</f>
        <v>960</v>
      </c>
      <c r="D18" s="26"/>
    </row>
    <row r="19" spans="1:4" s="4" customFormat="1" ht="18">
      <c r="A19" s="26"/>
      <c r="B19" s="11" t="s">
        <v>28</v>
      </c>
      <c r="C19" s="21">
        <f>SUM(C11:C18)</f>
        <v>5980</v>
      </c>
      <c r="D19" s="26"/>
    </row>
    <row r="20" spans="1:4" s="4" customFormat="1" ht="18">
      <c r="A20" s="26"/>
      <c r="B20" s="5" t="s">
        <v>4</v>
      </c>
      <c r="C20" s="6"/>
      <c r="D20" s="26"/>
    </row>
    <row r="21" spans="1:4" s="4" customFormat="1" ht="18">
      <c r="A21" s="26"/>
      <c r="B21" s="13" t="s">
        <v>5</v>
      </c>
      <c r="C21" s="14">
        <f>C7/100*C8*C35</f>
        <v>1920</v>
      </c>
      <c r="D21" s="26"/>
    </row>
    <row r="22" spans="1:4" s="4" customFormat="1" ht="18">
      <c r="A22" s="26"/>
      <c r="B22" s="13" t="s">
        <v>6</v>
      </c>
      <c r="C22" s="14">
        <f>C7/100*C33</f>
        <v>600</v>
      </c>
      <c r="D22" s="26"/>
    </row>
    <row r="23" spans="1:4" s="4" customFormat="1" ht="18">
      <c r="A23" s="26"/>
      <c r="B23" s="13" t="s">
        <v>7</v>
      </c>
      <c r="C23" s="14">
        <f>C7/100*C34</f>
        <v>1500</v>
      </c>
      <c r="D23" s="26"/>
    </row>
    <row r="24" spans="1:4" s="4" customFormat="1" ht="18">
      <c r="A24" s="26"/>
      <c r="B24" s="13" t="s">
        <v>13</v>
      </c>
      <c r="C24" s="14">
        <v>150</v>
      </c>
      <c r="D24" s="26"/>
    </row>
    <row r="25" spans="1:4" s="4" customFormat="1" ht="18">
      <c r="A25" s="26"/>
      <c r="B25" s="13" t="s">
        <v>15</v>
      </c>
      <c r="C25" s="14">
        <v>280</v>
      </c>
      <c r="D25" s="26"/>
    </row>
    <row r="26" spans="1:4" s="4" customFormat="1" ht="18">
      <c r="A26" s="26"/>
      <c r="B26" s="11" t="s">
        <v>29</v>
      </c>
      <c r="C26" s="22">
        <f>SUM(C21:C25)</f>
        <v>4450</v>
      </c>
      <c r="D26" s="26"/>
    </row>
    <row r="27" spans="1:4" s="4" customFormat="1" ht="18">
      <c r="A27" s="26"/>
      <c r="B27" s="5" t="s">
        <v>20</v>
      </c>
      <c r="C27" s="7"/>
      <c r="D27" s="26"/>
    </row>
    <row r="28" spans="1:4" s="4" customFormat="1" ht="18">
      <c r="A28" s="26"/>
      <c r="B28" s="11" t="s">
        <v>17</v>
      </c>
      <c r="C28" s="23">
        <f>SUM(C19,C26)/C7</f>
        <v>0.52149999999999996</v>
      </c>
      <c r="D28" s="26"/>
    </row>
    <row r="29" spans="1:4" s="4" customFormat="1" ht="18">
      <c r="A29" s="26"/>
      <c r="B29" s="11" t="s">
        <v>18</v>
      </c>
      <c r="C29" s="23">
        <f>SUM(C19,C26)</f>
        <v>10430</v>
      </c>
      <c r="D29" s="26"/>
    </row>
    <row r="30" spans="1:4" s="4" customFormat="1" ht="18.75" thickBot="1">
      <c r="A30" s="26"/>
      <c r="B30" s="24" t="s">
        <v>19</v>
      </c>
      <c r="C30" s="25">
        <f>C29/12</f>
        <v>869.16666666666663</v>
      </c>
      <c r="D30" s="26"/>
    </row>
    <row r="31" spans="1:4">
      <c r="A31" s="27"/>
      <c r="B31" s="28"/>
      <c r="C31" s="29"/>
      <c r="D31" s="27"/>
    </row>
    <row r="32" spans="1:4" s="20" customFormat="1" ht="14.25" customHeight="1">
      <c r="A32" s="30"/>
      <c r="B32" s="31" t="s">
        <v>26</v>
      </c>
      <c r="C32" s="32"/>
      <c r="D32" s="30"/>
    </row>
    <row r="33" spans="1:4" s="20" customFormat="1" ht="14.25" customHeight="1">
      <c r="A33" s="30"/>
      <c r="B33" s="33" t="s">
        <v>25</v>
      </c>
      <c r="C33" s="34">
        <v>3</v>
      </c>
      <c r="D33" s="30"/>
    </row>
    <row r="34" spans="1:4" s="20" customFormat="1" ht="14.25" customHeight="1">
      <c r="A34" s="30"/>
      <c r="B34" s="35" t="s">
        <v>24</v>
      </c>
      <c r="C34" s="34">
        <v>7.5</v>
      </c>
      <c r="D34" s="30"/>
    </row>
    <row r="35" spans="1:4" s="20" customFormat="1" ht="14.25" customHeight="1">
      <c r="A35" s="30"/>
      <c r="B35" s="35" t="s">
        <v>8</v>
      </c>
      <c r="C35" s="34">
        <v>1.6</v>
      </c>
      <c r="D35" s="30"/>
    </row>
    <row r="36" spans="1:4" s="20" customFormat="1" ht="14.25" customHeight="1">
      <c r="A36" s="30"/>
      <c r="B36" s="35"/>
      <c r="C36" s="34"/>
      <c r="D36" s="30"/>
    </row>
    <row r="37" spans="1:4">
      <c r="A37" s="27"/>
      <c r="B37" s="28"/>
      <c r="C37" s="29"/>
      <c r="D37" s="27"/>
    </row>
    <row r="38" spans="1:4">
      <c r="A38" s="27"/>
      <c r="B38" s="28"/>
      <c r="C38" s="29"/>
      <c r="D38" s="27"/>
    </row>
  </sheetData>
  <customSheetViews>
    <customSheetView guid="{E40BAC1D-2221-4212-9599-FFCA1CDB994C}" showPageBreaks="1" showGridLines="0" showRowCol="0" view="pageLayout" showRuler="0">
      <selection activeCell="B7" sqref="B7"/>
    </customSheetView>
  </customSheetViews>
  <phoneticPr fontId="3" type="noConversion"/>
  <hyperlinks>
    <hyperlink ref="B4" r:id="rId1"/>
  </hyperlinks>
  <pageMargins left="0.7" right="0.7" top="0.48958333333333331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Autokostenrechner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</dc:creator>
  <cp:lastModifiedBy>Hungerbuehler Michael, PL31</cp:lastModifiedBy>
  <cp:lastPrinted>2021-02-03T11:02:55Z</cp:lastPrinted>
  <dcterms:created xsi:type="dcterms:W3CDTF">2021-01-20T18:41:31Z</dcterms:created>
  <dcterms:modified xsi:type="dcterms:W3CDTF">2021-02-03T11:03:33Z</dcterms:modified>
</cp:coreProperties>
</file>